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<sst xmlns="http://schemas.openxmlformats.org/spreadsheetml/2006/main" count="42" uniqueCount="34">
  <si>
    <t>BẢNG THANH TOÁN TIỀN LƯƠNG KPI</t>
  </si>
  <si>
    <t>STT</t>
  </si>
  <si>
    <t>MNV</t>
  </si>
  <si>
    <t>Họ và tên</t>
  </si>
  <si>
    <t>Phòng ban</t>
  </si>
  <si>
    <t>Chức vụ</t>
  </si>
  <si>
    <t>Lương cơ bản</t>
  </si>
  <si>
    <t>Lương theo KPI</t>
  </si>
  <si>
    <t>Lương theo hiệu suất làm việc P3</t>
  </si>
  <si>
    <t>Lương phụ cấp</t>
  </si>
  <si>
    <t>Số ngày công</t>
  </si>
  <si>
    <t>Tổng thu nhập</t>
  </si>
  <si>
    <t>Thu nhập chịu thuế</t>
  </si>
  <si>
    <t xml:space="preserve">Phạt </t>
  </si>
  <si>
    <t>Thưởng</t>
  </si>
  <si>
    <t>Khấu trừ</t>
  </si>
  <si>
    <t>Thuế TNCN</t>
  </si>
  <si>
    <t>Tạm ứng</t>
  </si>
  <si>
    <t>Thực nhận</t>
  </si>
  <si>
    <t>Bậc</t>
  </si>
  <si>
    <t>Thành tiền</t>
  </si>
  <si>
    <t>Ăn trưa</t>
  </si>
  <si>
    <t>Đi lại</t>
  </si>
  <si>
    <t>Điện thoại</t>
  </si>
  <si>
    <t>BHXH (8%)</t>
  </si>
  <si>
    <t>BHYT (1.5%)</t>
  </si>
  <si>
    <t>BHTN (1%)</t>
  </si>
  <si>
    <t>Nguyễn Văn A</t>
  </si>
  <si>
    <t>Phòng kinh doanh</t>
  </si>
  <si>
    <t>NV</t>
  </si>
  <si>
    <t>Nguyễn Văn B</t>
  </si>
  <si>
    <t>Nguyễn Văn C</t>
  </si>
  <si>
    <t>Nguyễn Văn D</t>
  </si>
  <si>
    <t>Nguyễn Văn 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</si>
</sst>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;[Red]#,##0"/>
    <numFmt numFmtId="165" formatCode="00"/>
    <numFmt numFmtId="166" formatCode="#,##0\ [$đ-42A]"/>
    <numFmt numFmtId="167" formatCode="_(* #,##0_);_(* \(#,##0\);_(* &quot;-&quot;_);_(@_)"/>
  </numFmts>
  <fonts count="7">
    <font>
      <sz val="10.0"/>
      <color rgb="FF000000"/>
      <name val="Arial"/>
      <scheme val="minor"/>
    </font>
    <font>
      <b/>
      <sz val="16.0"/>
      <color rgb="FFFFFFFF"/>
      <name val="Times New Roman"/>
    </font>
    <font>
      <color theme="1"/>
      <name val="Arial"/>
      <scheme val="minor"/>
    </font>
    <font>
      <b/>
      <sz val="11.0"/>
      <color theme="1"/>
      <name val="Arial"/>
    </font>
    <font/>
    <font>
      <sz val="11.0"/>
      <color theme="1"/>
      <name val="Arial"/>
    </font>
    <font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vertical="center"/>
    </xf>
    <xf borderId="1" fillId="3" fontId="3" numFmtId="0" xfId="0" applyAlignment="1" applyBorder="1" applyFill="1" applyFont="1">
      <alignment horizontal="center" shrinkToFit="0" vertical="center" wrapText="1"/>
    </xf>
    <xf borderId="1" fillId="3" fontId="3" numFmtId="3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2" fillId="3" fontId="3" numFmtId="164" xfId="0" applyAlignment="1" applyBorder="1" applyFont="1" applyNumberFormat="1">
      <alignment horizontal="center" shrinkToFit="0" vertical="center" wrapText="1"/>
    </xf>
    <xf borderId="3" fillId="0" fontId="4" numFmtId="0" xfId="0" applyBorder="1" applyFont="1"/>
    <xf borderId="2" fillId="3" fontId="3" numFmtId="3" xfId="0" applyAlignment="1" applyBorder="1" applyFont="1" applyNumberFormat="1">
      <alignment horizontal="center" shrinkToFit="0" vertical="center" wrapText="1"/>
    </xf>
    <xf borderId="4" fillId="0" fontId="4" numFmtId="0" xfId="0" applyBorder="1" applyFont="1"/>
    <xf borderId="2" fillId="3" fontId="3" numFmtId="165" xfId="0" applyAlignment="1" applyBorder="1" applyFont="1" applyNumberFormat="1">
      <alignment horizontal="center" vertical="center"/>
    </xf>
    <xf borderId="5" fillId="0" fontId="4" numFmtId="0" xfId="0" applyBorder="1" applyFont="1"/>
    <xf borderId="6" fillId="3" fontId="3" numFmtId="164" xfId="0" applyAlignment="1" applyBorder="1" applyFont="1" applyNumberFormat="1">
      <alignment horizontal="center" shrinkToFit="0" vertical="center" wrapText="1"/>
    </xf>
    <xf borderId="6" fillId="3" fontId="3" numFmtId="0" xfId="0" applyAlignment="1" applyBorder="1" applyFont="1">
      <alignment horizontal="center" vertical="center"/>
    </xf>
    <xf borderId="6" fillId="4" fontId="5" numFmtId="3" xfId="0" applyAlignment="1" applyBorder="1" applyFill="1" applyFont="1" applyNumberFormat="1">
      <alignment horizontal="center" vertical="center"/>
    </xf>
    <xf borderId="6" fillId="4" fontId="5" numFmtId="0" xfId="0" applyAlignment="1" applyBorder="1" applyFont="1">
      <alignment horizontal="center" vertical="center"/>
    </xf>
    <xf borderId="6" fillId="0" fontId="6" numFmtId="166" xfId="0" applyAlignment="1" applyBorder="1" applyFont="1" applyNumberFormat="1">
      <alignment vertical="bottom"/>
    </xf>
    <xf borderId="6" fillId="4" fontId="5" numFmtId="166" xfId="0" applyAlignment="1" applyBorder="1" applyFont="1" applyNumberFormat="1">
      <alignment readingOrder="0" vertical="center"/>
    </xf>
    <xf borderId="6" fillId="4" fontId="5" numFmtId="166" xfId="0" applyAlignment="1" applyBorder="1" applyFont="1" applyNumberFormat="1">
      <alignment horizontal="right" vertical="center"/>
    </xf>
    <xf borderId="6" fillId="4" fontId="5" numFmtId="164" xfId="0" applyAlignment="1" applyBorder="1" applyFont="1" applyNumberFormat="1">
      <alignment horizontal="center" vertical="center"/>
    </xf>
    <xf borderId="6" fillId="4" fontId="5" numFmtId="3" xfId="0" applyAlignment="1" applyBorder="1" applyFont="1" applyNumberFormat="1">
      <alignment horizontal="right" vertical="center"/>
    </xf>
    <xf borderId="6" fillId="4" fontId="5" numFmtId="167" xfId="0" applyAlignment="1" applyBorder="1" applyFont="1" applyNumberFormat="1">
      <alignment horizontal="center" vertical="center"/>
    </xf>
    <xf borderId="6" fillId="4" fontId="5" numFmtId="167" xfId="0" applyAlignment="1" applyBorder="1" applyFont="1" applyNumberForma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Trang tính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4:W8" displayName="Table_1" name="Table_1" id="1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Trang tính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25"/>
    <col customWidth="1" min="4" max="4" width="17.0"/>
  </cols>
  <sheetData>
    <row r="1" ht="54.0" customHeight="1">
      <c r="A1" s="1" t="s">
        <v>0</v>
      </c>
      <c r="X1" s="2"/>
      <c r="Y1" s="2"/>
      <c r="Z1" s="2"/>
    </row>
    <row r="2" ht="42.0" customHeight="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/>
      <c r="I2" s="6" t="s">
        <v>8</v>
      </c>
      <c r="J2" s="9" t="s">
        <v>9</v>
      </c>
      <c r="K2" s="10"/>
      <c r="L2" s="8"/>
      <c r="M2" s="4" t="s">
        <v>10</v>
      </c>
      <c r="N2" s="6" t="s">
        <v>11</v>
      </c>
      <c r="O2" s="6" t="s">
        <v>12</v>
      </c>
      <c r="P2" s="4" t="s">
        <v>13</v>
      </c>
      <c r="Q2" s="4" t="s">
        <v>14</v>
      </c>
      <c r="R2" s="11" t="s">
        <v>15</v>
      </c>
      <c r="S2" s="10"/>
      <c r="T2" s="8"/>
      <c r="U2" s="6" t="s">
        <v>16</v>
      </c>
      <c r="V2" s="5" t="s">
        <v>17</v>
      </c>
      <c r="W2" s="5" t="s">
        <v>18</v>
      </c>
      <c r="X2" s="2"/>
      <c r="Y2" s="2"/>
      <c r="Z2" s="2"/>
    </row>
    <row r="3" ht="39.0" customHeight="1">
      <c r="A3" s="12"/>
      <c r="B3" s="12"/>
      <c r="C3" s="12"/>
      <c r="D3" s="12"/>
      <c r="E3" s="12"/>
      <c r="F3" s="12"/>
      <c r="G3" s="13" t="s">
        <v>19</v>
      </c>
      <c r="H3" s="13" t="s">
        <v>20</v>
      </c>
      <c r="I3" s="12"/>
      <c r="J3" s="14" t="s">
        <v>21</v>
      </c>
      <c r="K3" s="14" t="s">
        <v>22</v>
      </c>
      <c r="L3" s="14" t="s">
        <v>23</v>
      </c>
      <c r="M3" s="12"/>
      <c r="N3" s="12"/>
      <c r="O3" s="12"/>
      <c r="P3" s="12"/>
      <c r="Q3" s="12"/>
      <c r="R3" s="14" t="s">
        <v>24</v>
      </c>
      <c r="S3" s="14" t="s">
        <v>25</v>
      </c>
      <c r="T3" s="14" t="s">
        <v>26</v>
      </c>
      <c r="U3" s="12"/>
      <c r="V3" s="12"/>
      <c r="W3" s="12"/>
      <c r="X3" s="2"/>
      <c r="Y3" s="2"/>
      <c r="Z3" s="2"/>
    </row>
    <row r="4">
      <c r="A4" s="15">
        <v>1.0</v>
      </c>
      <c r="B4" s="16">
        <v>123.0</v>
      </c>
      <c r="C4" s="17" t="s">
        <v>27</v>
      </c>
      <c r="D4" s="18" t="s">
        <v>28</v>
      </c>
      <c r="E4" s="18" t="s">
        <v>29</v>
      </c>
      <c r="F4" s="19">
        <v>1.0E7</v>
      </c>
      <c r="G4" s="20">
        <v>3.0</v>
      </c>
      <c r="H4" s="20">
        <v>1500000.0</v>
      </c>
      <c r="I4" s="19">
        <v>1500000.0</v>
      </c>
      <c r="J4" s="19">
        <v>600000.0</v>
      </c>
      <c r="K4" s="19">
        <v>200000.0</v>
      </c>
      <c r="L4" s="19">
        <v>0.0</v>
      </c>
      <c r="M4" s="21">
        <v>24.0</v>
      </c>
      <c r="N4" s="22">
        <f t="shared" ref="N4:N8" si="1">(F4+H4+I4+J4+K4+L4)/24*M4</f>
        <v>13800000</v>
      </c>
      <c r="O4" s="23"/>
      <c r="P4" s="19">
        <v>0.0</v>
      </c>
      <c r="Q4" s="19">
        <v>0.0</v>
      </c>
      <c r="R4" s="19">
        <f t="shared" ref="R4:R8" si="2">O4*8%</f>
        <v>0</v>
      </c>
      <c r="S4" s="19">
        <f t="shared" ref="S4:S8" si="3">O4*1.5%</f>
        <v>0</v>
      </c>
      <c r="T4" s="19">
        <f t="shared" ref="T4:T8" si="4">O4*1%</f>
        <v>0</v>
      </c>
      <c r="U4" s="22">
        <f t="shared" ref="U4:U8" si="5">O4*25%</f>
        <v>0</v>
      </c>
      <c r="V4" s="19">
        <v>0.0</v>
      </c>
      <c r="W4" s="19">
        <f t="shared" ref="W4:W8" si="6">N4-P4+Q4-R4-S4-T4-U4-V4</f>
        <v>13800000</v>
      </c>
      <c r="X4" s="2"/>
      <c r="Y4" s="2"/>
      <c r="Z4" s="2"/>
    </row>
    <row r="5">
      <c r="A5" s="15">
        <v>2.0</v>
      </c>
      <c r="B5" s="16">
        <v>374.0</v>
      </c>
      <c r="C5" s="17" t="s">
        <v>30</v>
      </c>
      <c r="D5" s="18" t="s">
        <v>28</v>
      </c>
      <c r="E5" s="18" t="s">
        <v>29</v>
      </c>
      <c r="F5" s="19">
        <v>6000000.0</v>
      </c>
      <c r="G5" s="20">
        <v>3.0</v>
      </c>
      <c r="H5" s="20">
        <v>4000000.0</v>
      </c>
      <c r="I5" s="19">
        <v>1500000.0</v>
      </c>
      <c r="J5" s="19">
        <v>600000.0</v>
      </c>
      <c r="K5" s="19">
        <v>500000.0</v>
      </c>
      <c r="L5" s="19">
        <v>300000.0</v>
      </c>
      <c r="M5" s="21">
        <v>24.0</v>
      </c>
      <c r="N5" s="22">
        <f t="shared" si="1"/>
        <v>12900000</v>
      </c>
      <c r="O5" s="23"/>
      <c r="P5" s="19">
        <v>0.0</v>
      </c>
      <c r="Q5" s="19">
        <v>0.0</v>
      </c>
      <c r="R5" s="19">
        <f t="shared" si="2"/>
        <v>0</v>
      </c>
      <c r="S5" s="19">
        <f t="shared" si="3"/>
        <v>0</v>
      </c>
      <c r="T5" s="19">
        <f t="shared" si="4"/>
        <v>0</v>
      </c>
      <c r="U5" s="22">
        <f t="shared" si="5"/>
        <v>0</v>
      </c>
      <c r="V5" s="19">
        <v>0.0</v>
      </c>
      <c r="W5" s="19">
        <f t="shared" si="6"/>
        <v>12900000</v>
      </c>
      <c r="X5" s="2"/>
      <c r="Y5" s="2"/>
      <c r="Z5" s="2"/>
    </row>
    <row r="6">
      <c r="A6" s="15">
        <v>3.0</v>
      </c>
      <c r="B6" s="16">
        <v>957.0</v>
      </c>
      <c r="C6" s="17" t="s">
        <v>31</v>
      </c>
      <c r="D6" s="18" t="s">
        <v>28</v>
      </c>
      <c r="E6" s="18" t="s">
        <v>29</v>
      </c>
      <c r="F6" s="19">
        <v>6000000.0</v>
      </c>
      <c r="G6" s="20">
        <v>3.0</v>
      </c>
      <c r="H6" s="20">
        <v>4000000.0</v>
      </c>
      <c r="I6" s="19">
        <v>1500000.0</v>
      </c>
      <c r="J6" s="19">
        <v>600000.0</v>
      </c>
      <c r="K6" s="19">
        <v>500000.0</v>
      </c>
      <c r="L6" s="19">
        <v>300000.0</v>
      </c>
      <c r="M6" s="21">
        <v>24.0</v>
      </c>
      <c r="N6" s="22">
        <f t="shared" si="1"/>
        <v>12900000</v>
      </c>
      <c r="O6" s="23"/>
      <c r="P6" s="19">
        <v>0.0</v>
      </c>
      <c r="Q6" s="19">
        <v>0.0</v>
      </c>
      <c r="R6" s="19">
        <f t="shared" si="2"/>
        <v>0</v>
      </c>
      <c r="S6" s="19">
        <f t="shared" si="3"/>
        <v>0</v>
      </c>
      <c r="T6" s="19">
        <f t="shared" si="4"/>
        <v>0</v>
      </c>
      <c r="U6" s="22">
        <f t="shared" si="5"/>
        <v>0</v>
      </c>
      <c r="V6" s="19">
        <v>0.0</v>
      </c>
      <c r="W6" s="19">
        <f t="shared" si="6"/>
        <v>12900000</v>
      </c>
      <c r="X6" s="2"/>
      <c r="Y6" s="2"/>
      <c r="Z6" s="2"/>
    </row>
    <row r="7">
      <c r="A7" s="15">
        <v>4.0</v>
      </c>
      <c r="B7" s="16">
        <v>596.0</v>
      </c>
      <c r="C7" s="17" t="s">
        <v>32</v>
      </c>
      <c r="D7" s="18" t="s">
        <v>28</v>
      </c>
      <c r="E7" s="18" t="s">
        <v>29</v>
      </c>
      <c r="F7" s="19">
        <v>1.5E7</v>
      </c>
      <c r="G7" s="20">
        <v>3.0</v>
      </c>
      <c r="H7" s="20">
        <v>6000000.0</v>
      </c>
      <c r="I7" s="19">
        <v>1500000.0</v>
      </c>
      <c r="J7" s="19">
        <v>600000.0</v>
      </c>
      <c r="K7" s="19">
        <v>500000.0</v>
      </c>
      <c r="L7" s="19">
        <v>300000.0</v>
      </c>
      <c r="M7" s="21">
        <v>24.0</v>
      </c>
      <c r="N7" s="22">
        <f t="shared" si="1"/>
        <v>23900000</v>
      </c>
      <c r="O7" s="23"/>
      <c r="P7" s="19">
        <v>0.0</v>
      </c>
      <c r="Q7" s="19">
        <v>0.0</v>
      </c>
      <c r="R7" s="19">
        <f t="shared" si="2"/>
        <v>0</v>
      </c>
      <c r="S7" s="19">
        <f t="shared" si="3"/>
        <v>0</v>
      </c>
      <c r="T7" s="19">
        <f t="shared" si="4"/>
        <v>0</v>
      </c>
      <c r="U7" s="22">
        <f t="shared" si="5"/>
        <v>0</v>
      </c>
      <c r="V7" s="19">
        <v>0.0</v>
      </c>
      <c r="W7" s="19">
        <f t="shared" si="6"/>
        <v>23900000</v>
      </c>
      <c r="X7" s="2"/>
      <c r="Y7" s="2"/>
      <c r="Z7" s="2"/>
    </row>
    <row r="8">
      <c r="A8" s="15">
        <v>5.0</v>
      </c>
      <c r="B8" s="16">
        <v>305.0</v>
      </c>
      <c r="C8" s="17" t="s">
        <v>33</v>
      </c>
      <c r="D8" s="18" t="s">
        <v>28</v>
      </c>
      <c r="E8" s="18" t="s">
        <v>29</v>
      </c>
      <c r="F8" s="19">
        <v>6000000.0</v>
      </c>
      <c r="G8" s="20">
        <v>3.0</v>
      </c>
      <c r="H8" s="20">
        <v>4000000.0</v>
      </c>
      <c r="I8" s="19">
        <v>1500000.0</v>
      </c>
      <c r="J8" s="19">
        <v>600000.0</v>
      </c>
      <c r="K8" s="19">
        <v>500000.0</v>
      </c>
      <c r="L8" s="19">
        <v>300000.0</v>
      </c>
      <c r="M8" s="21">
        <v>24.0</v>
      </c>
      <c r="N8" s="22">
        <f t="shared" si="1"/>
        <v>12900000</v>
      </c>
      <c r="O8" s="23"/>
      <c r="P8" s="19">
        <v>0.0</v>
      </c>
      <c r="Q8" s="19">
        <v>0.0</v>
      </c>
      <c r="R8" s="19">
        <f t="shared" si="2"/>
        <v>0</v>
      </c>
      <c r="S8" s="19">
        <f t="shared" si="3"/>
        <v>0</v>
      </c>
      <c r="T8" s="19">
        <f t="shared" si="4"/>
        <v>0</v>
      </c>
      <c r="U8" s="22">
        <f t="shared" si="5"/>
        <v>0</v>
      </c>
      <c r="V8" s="19">
        <v>0.0</v>
      </c>
      <c r="W8" s="19">
        <f t="shared" si="6"/>
        <v>12900000</v>
      </c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9">
    <mergeCell ref="E2:E3"/>
    <mergeCell ref="F2:F3"/>
    <mergeCell ref="G2:H2"/>
    <mergeCell ref="I2:I3"/>
    <mergeCell ref="J2:L2"/>
    <mergeCell ref="M2:M3"/>
    <mergeCell ref="N2:N3"/>
    <mergeCell ref="O2:O3"/>
    <mergeCell ref="P2:P3"/>
    <mergeCell ref="Q2:Q3"/>
    <mergeCell ref="R2:T2"/>
    <mergeCell ref="U2:U3"/>
    <mergeCell ref="V2:V3"/>
    <mergeCell ref="W2:W3"/>
    <mergeCell ref="A2:A3"/>
    <mergeCell ref="B2:B3"/>
    <mergeCell ref="C2:C3"/>
    <mergeCell ref="D2:D3"/>
    <mergeCell ref="A1:W1"/>
  </mergeCells>
  <drawing r:id="rId1"/>
  <tableParts count="1">
    <tablePart r:id="rId3"/>
  </tableParts>
</worksheet>
</file>