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2" sheetId="1" r:id="rId4"/>
  </sheets>
  <definedNames/>
  <calcPr/>
</workbook>
</file>

<file path=xl/sharedStrings.xml><?xml version="1.0" encoding="utf-8"?>
<sst xmlns="http://schemas.openxmlformats.org/spreadsheetml/2006/main" count="81" uniqueCount="56">
  <si>
    <t>BẢNG THANH TOÁN TIỀN LƯƠNG</t>
  </si>
  <si>
    <t>Hà Nội, ngày ... tháng ... năm ...</t>
  </si>
  <si>
    <t>STT</t>
  </si>
  <si>
    <t>Mã nhân viên</t>
  </si>
  <si>
    <t>Họ và tên</t>
  </si>
  <si>
    <t>Phòng ban</t>
  </si>
  <si>
    <t>Chức vụ</t>
  </si>
  <si>
    <t xml:space="preserve">Lương cơ bản theo vị trí P1 </t>
  </si>
  <si>
    <t>Số giờ làm việc tiêu chuẩn</t>
  </si>
  <si>
    <t>Số giờ làm việc thực tế</t>
  </si>
  <si>
    <t>Tổng thu nhập</t>
  </si>
  <si>
    <t>Thu nhập chịu thuế</t>
  </si>
  <si>
    <t xml:space="preserve">Phạt </t>
  </si>
  <si>
    <t>Thưởng</t>
  </si>
  <si>
    <t>Khấu trừ</t>
  </si>
  <si>
    <t>Thuế TNCN</t>
  </si>
  <si>
    <t>Tạm ứng</t>
  </si>
  <si>
    <t>Thực nhận</t>
  </si>
  <si>
    <t>BHXH (8%)</t>
  </si>
  <si>
    <t>BHYT (1.5%)</t>
  </si>
  <si>
    <t>BHTN (1%)</t>
  </si>
  <si>
    <t>A-001</t>
  </si>
  <si>
    <t>Nguyễn Văn A</t>
  </si>
  <si>
    <t>Nhân sự</t>
  </si>
  <si>
    <t>Trưởng phòng</t>
  </si>
  <si>
    <t>A-002</t>
  </si>
  <si>
    <t>Nguyễn Văn B</t>
  </si>
  <si>
    <t>Nhân viên</t>
  </si>
  <si>
    <t>A-003</t>
  </si>
  <si>
    <t>Nguyễn Văn C</t>
  </si>
  <si>
    <t>A-004</t>
  </si>
  <si>
    <t>Nguyễn Văn D</t>
  </si>
  <si>
    <t>A-005</t>
  </si>
  <si>
    <t>Nguyễn Văn E</t>
  </si>
  <si>
    <t>A-006</t>
  </si>
  <si>
    <t>Nguyễn Văn G</t>
  </si>
  <si>
    <t>A-007</t>
  </si>
  <si>
    <t>Nguyễn Văn H</t>
  </si>
  <si>
    <t>A-008</t>
  </si>
  <si>
    <t>Nguyễn Văn K</t>
  </si>
  <si>
    <t>Kinh doanh HN</t>
  </si>
  <si>
    <t>A-009</t>
  </si>
  <si>
    <t>Nguyễn Văn I</t>
  </si>
  <si>
    <t>A-010</t>
  </si>
  <si>
    <t>Nguyễn Văn M</t>
  </si>
  <si>
    <t>A-011</t>
  </si>
  <si>
    <t>Nguyễn Văn N</t>
  </si>
  <si>
    <t>A-012</t>
  </si>
  <si>
    <t>Nguyễn Văn O</t>
  </si>
  <si>
    <t>A-013</t>
  </si>
  <si>
    <t>Nguyễn Văn P</t>
  </si>
  <si>
    <t>Kinh doanh HCM</t>
  </si>
  <si>
    <t>A-014</t>
  </si>
  <si>
    <t>Nguyễn Văn Q</t>
  </si>
  <si>
    <t>A-015</t>
  </si>
  <si>
    <t>Nguyễn Văn 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</si>
</sst>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\ [$đ-42A]"/>
    <numFmt numFmtId="166" formatCode="_(* #,##0_);_(* \(#,##0\);_(* &quot;-&quot;_);_(@_)"/>
  </numFmts>
  <fonts count="7">
    <font>
      <sz val="10.0"/>
      <color rgb="FF000000"/>
      <name val="Georgia"/>
      <scheme val="minor"/>
    </font>
    <font>
      <b/>
      <sz val="20.0"/>
      <color rgb="FF741B47"/>
      <name val="Roboto"/>
    </font>
    <font>
      <b/>
      <i/>
      <sz val="11.0"/>
      <color rgb="FF000000"/>
      <name val="Roboto"/>
    </font>
    <font>
      <b/>
      <sz val="10.0"/>
      <color rgb="FFFFFFFF"/>
      <name val="Roboto"/>
    </font>
    <font/>
    <font>
      <color rgb="FF000000"/>
      <name val="Roboto"/>
    </font>
    <font>
      <sz val="10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741B47"/>
        <bgColor rgb="FF741B47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top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2" fontId="3" numFmtId="3" xfId="0" applyAlignment="1" applyBorder="1" applyFont="1" applyNumberForma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center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5" fillId="3" fontId="4" numFmtId="0" xfId="0" applyBorder="1" applyFill="1" applyFont="1"/>
    <xf borderId="6" fillId="0" fontId="5" numFmtId="3" xfId="0" applyAlignment="1" applyBorder="1" applyFont="1" applyNumberFormat="1">
      <alignment horizontal="center" vertical="bottom"/>
    </xf>
    <xf borderId="6" fillId="0" fontId="5" numFmtId="165" xfId="0" applyAlignment="1" applyBorder="1" applyFont="1" applyNumberFormat="1">
      <alignment vertical="bottom"/>
    </xf>
    <xf borderId="6" fillId="0" fontId="5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horizontal="right" readingOrder="0" vertical="bottom"/>
    </xf>
    <xf borderId="6" fillId="0" fontId="6" numFmtId="3" xfId="0" applyAlignment="1" applyBorder="1" applyFont="1" applyNumberFormat="1">
      <alignment readingOrder="0"/>
    </xf>
    <xf borderId="6" fillId="0" fontId="6" numFmtId="166" xfId="0" applyAlignment="1" applyBorder="1" applyFont="1" applyNumberFormat="1">
      <alignment horizontal="center" vertical="bottom"/>
    </xf>
    <xf borderId="6" fillId="0" fontId="6" numFmtId="166" xfId="0" applyAlignment="1" applyBorder="1" applyFont="1" applyNumberFormat="1">
      <alignment horizontal="center" readingOrder="0" vertical="bottom"/>
    </xf>
    <xf borderId="6" fillId="0" fontId="6" numFmtId="165" xfId="0" applyAlignment="1" applyBorder="1" applyFont="1" applyNumberFormat="1">
      <alignment readingOrder="0"/>
    </xf>
    <xf borderId="6" fillId="0" fontId="6" numFmtId="165" xfId="0" applyBorder="1" applyFont="1" applyNumberFormat="1"/>
    <xf borderId="6" fillId="3" fontId="6" numFmtId="165" xfId="0" applyAlignment="1" applyBorder="1" applyFont="1" applyNumberFormat="1">
      <alignment readingOrder="0"/>
    </xf>
    <xf borderId="6" fillId="3" fontId="6" numFmtId="165" xfId="0" applyBorder="1" applyFont="1" applyNumberFormat="1"/>
    <xf borderId="6" fillId="0" fontId="6" numFmtId="165" xfId="0" applyAlignment="1" applyBorder="1" applyFont="1" applyNumberFormat="1">
      <alignment readingOrder="0"/>
    </xf>
    <xf borderId="6" fillId="0" fontId="6" numFmtId="165" xfId="0" applyBorder="1" applyFont="1" applyNumberFormat="1"/>
    <xf borderId="0" fillId="0" fontId="6" numFmtId="0" xfId="0" applyFont="1"/>
    <xf borderId="0" fillId="0" fontId="5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6.88"/>
    <col customWidth="1" min="2" max="2" width="10.13"/>
    <col customWidth="1" min="3" max="3" width="21.0"/>
    <col customWidth="1" min="4" max="5" width="14.63"/>
    <col customWidth="1" min="6" max="6" width="15.38"/>
    <col customWidth="1" min="7" max="8" width="13.63"/>
    <col customWidth="1" min="9" max="10" width="15.88"/>
    <col customWidth="1" min="11" max="16" width="16.5"/>
    <col customWidth="1" min="17" max="17" width="13.63"/>
    <col customWidth="1" min="18" max="18" width="16.5"/>
  </cols>
  <sheetData>
    <row r="1" ht="41.25" customHeight="1">
      <c r="A1" s="1" t="s">
        <v>0</v>
      </c>
    </row>
    <row r="2" ht="33.0" customHeight="1">
      <c r="A2" s="2" t="s">
        <v>1</v>
      </c>
    </row>
    <row r="3" ht="20.25" customHeight="1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7" t="s">
        <v>10</v>
      </c>
      <c r="J3" s="6" t="s">
        <v>11</v>
      </c>
      <c r="K3" s="4" t="s">
        <v>12</v>
      </c>
      <c r="L3" s="4" t="s">
        <v>13</v>
      </c>
      <c r="M3" s="8" t="s">
        <v>14</v>
      </c>
      <c r="N3" s="9"/>
      <c r="O3" s="10"/>
      <c r="P3" s="6" t="s">
        <v>15</v>
      </c>
      <c r="Q3" s="5" t="s">
        <v>16</v>
      </c>
      <c r="R3" s="5" t="s">
        <v>17</v>
      </c>
    </row>
    <row r="4" ht="20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 t="s">
        <v>18</v>
      </c>
      <c r="N4" s="5" t="s">
        <v>19</v>
      </c>
      <c r="O4" s="5" t="s">
        <v>20</v>
      </c>
      <c r="P4" s="11"/>
      <c r="Q4" s="12"/>
      <c r="R4" s="12"/>
    </row>
    <row r="5">
      <c r="A5" s="13">
        <v>1.0</v>
      </c>
      <c r="B5" s="14" t="s">
        <v>21</v>
      </c>
      <c r="C5" s="15" t="s">
        <v>22</v>
      </c>
      <c r="D5" s="14" t="s">
        <v>23</v>
      </c>
      <c r="E5" s="16" t="s">
        <v>24</v>
      </c>
      <c r="F5" s="17">
        <v>1.2E7</v>
      </c>
      <c r="G5" s="18">
        <v>192.0</v>
      </c>
      <c r="H5" s="18">
        <v>190.0</v>
      </c>
      <c r="I5" s="19">
        <f t="shared" ref="I5:I19" si="1">F5/G5*H5</f>
        <v>11875000</v>
      </c>
      <c r="J5" s="20">
        <v>0.0</v>
      </c>
      <c r="K5" s="21">
        <v>0.0</v>
      </c>
      <c r="L5" s="21">
        <v>0.0</v>
      </c>
      <c r="M5" s="22">
        <f t="shared" ref="M5:M19" si="2">J5*8%</f>
        <v>0</v>
      </c>
      <c r="N5" s="22">
        <f t="shared" ref="N5:N19" si="3">J5*1.5%</f>
        <v>0</v>
      </c>
      <c r="O5" s="22">
        <f t="shared" ref="O5:O19" si="4">J5*1%</f>
        <v>0</v>
      </c>
      <c r="P5" s="20">
        <v>0.0</v>
      </c>
      <c r="Q5" s="23">
        <v>0.0</v>
      </c>
      <c r="R5" s="24">
        <f t="shared" ref="R5:R19" si="5">I5-K5+L5-M5-N5-O5-P5-Q5</f>
        <v>11875000</v>
      </c>
    </row>
    <row r="6">
      <c r="A6" s="13">
        <v>2.0</v>
      </c>
      <c r="B6" s="14" t="s">
        <v>25</v>
      </c>
      <c r="C6" s="15" t="s">
        <v>26</v>
      </c>
      <c r="D6" s="14" t="s">
        <v>23</v>
      </c>
      <c r="E6" s="16" t="s">
        <v>27</v>
      </c>
      <c r="F6" s="17">
        <v>1.5E7</v>
      </c>
      <c r="G6" s="18">
        <v>192.0</v>
      </c>
      <c r="H6" s="18">
        <v>192.0</v>
      </c>
      <c r="I6" s="19">
        <f t="shared" si="1"/>
        <v>15000000</v>
      </c>
      <c r="J6" s="20">
        <v>0.0</v>
      </c>
      <c r="K6" s="21">
        <v>0.0</v>
      </c>
      <c r="L6" s="21">
        <v>200000.0</v>
      </c>
      <c r="M6" s="22">
        <f t="shared" si="2"/>
        <v>0</v>
      </c>
      <c r="N6" s="22">
        <f t="shared" si="3"/>
        <v>0</v>
      </c>
      <c r="O6" s="22">
        <f t="shared" si="4"/>
        <v>0</v>
      </c>
      <c r="P6" s="20">
        <v>0.0</v>
      </c>
      <c r="Q6" s="23">
        <v>0.0</v>
      </c>
      <c r="R6" s="24">
        <f t="shared" si="5"/>
        <v>15200000</v>
      </c>
    </row>
    <row r="7">
      <c r="A7" s="13">
        <v>3.0</v>
      </c>
      <c r="B7" s="14" t="s">
        <v>28</v>
      </c>
      <c r="C7" s="15" t="s">
        <v>29</v>
      </c>
      <c r="D7" s="14" t="s">
        <v>23</v>
      </c>
      <c r="E7" s="16" t="s">
        <v>27</v>
      </c>
      <c r="F7" s="17">
        <v>1.2E7</v>
      </c>
      <c r="G7" s="18">
        <v>192.0</v>
      </c>
      <c r="H7" s="18">
        <v>192.0</v>
      </c>
      <c r="I7" s="19">
        <f t="shared" si="1"/>
        <v>12000000</v>
      </c>
      <c r="J7" s="20">
        <v>0.0</v>
      </c>
      <c r="K7" s="21">
        <v>100000.0</v>
      </c>
      <c r="L7" s="21">
        <v>0.0</v>
      </c>
      <c r="M7" s="22">
        <f t="shared" si="2"/>
        <v>0</v>
      </c>
      <c r="N7" s="22">
        <f t="shared" si="3"/>
        <v>0</v>
      </c>
      <c r="O7" s="22">
        <f t="shared" si="4"/>
        <v>0</v>
      </c>
      <c r="P7" s="20">
        <v>0.0</v>
      </c>
      <c r="Q7" s="23">
        <v>0.0</v>
      </c>
      <c r="R7" s="24">
        <f t="shared" si="5"/>
        <v>11900000</v>
      </c>
    </row>
    <row r="8">
      <c r="A8" s="13">
        <v>4.0</v>
      </c>
      <c r="B8" s="14" t="s">
        <v>30</v>
      </c>
      <c r="C8" s="15" t="s">
        <v>31</v>
      </c>
      <c r="D8" s="14" t="s">
        <v>23</v>
      </c>
      <c r="E8" s="16" t="s">
        <v>27</v>
      </c>
      <c r="F8" s="17">
        <v>9000000.0</v>
      </c>
      <c r="G8" s="18">
        <v>192.0</v>
      </c>
      <c r="H8" s="18">
        <v>186.0</v>
      </c>
      <c r="I8" s="19">
        <f t="shared" si="1"/>
        <v>8718750</v>
      </c>
      <c r="J8" s="20">
        <v>0.0</v>
      </c>
      <c r="K8" s="25">
        <v>133333.333333333</v>
      </c>
      <c r="L8" s="25">
        <v>66666.6666666667</v>
      </c>
      <c r="M8" s="26">
        <f t="shared" si="2"/>
        <v>0</v>
      </c>
      <c r="N8" s="26">
        <f t="shared" si="3"/>
        <v>0</v>
      </c>
      <c r="O8" s="26">
        <f t="shared" si="4"/>
        <v>0</v>
      </c>
      <c r="P8" s="20">
        <v>0.0</v>
      </c>
      <c r="Q8" s="23">
        <v>0.0</v>
      </c>
      <c r="R8" s="24">
        <f t="shared" si="5"/>
        <v>8652083.333</v>
      </c>
    </row>
    <row r="9">
      <c r="A9" s="13">
        <v>5.0</v>
      </c>
      <c r="B9" s="14" t="s">
        <v>32</v>
      </c>
      <c r="C9" s="15" t="s">
        <v>33</v>
      </c>
      <c r="D9" s="14" t="s">
        <v>23</v>
      </c>
      <c r="E9" s="16" t="s">
        <v>27</v>
      </c>
      <c r="F9" s="17">
        <v>5000000.0</v>
      </c>
      <c r="G9" s="18">
        <v>192.0</v>
      </c>
      <c r="H9" s="18">
        <v>172.0</v>
      </c>
      <c r="I9" s="19">
        <f t="shared" si="1"/>
        <v>4479166.667</v>
      </c>
      <c r="J9" s="20">
        <v>0.0</v>
      </c>
      <c r="K9" s="25">
        <v>183333.333333333</v>
      </c>
      <c r="L9" s="25">
        <v>66666.6666666667</v>
      </c>
      <c r="M9" s="26">
        <f t="shared" si="2"/>
        <v>0</v>
      </c>
      <c r="N9" s="26">
        <f t="shared" si="3"/>
        <v>0</v>
      </c>
      <c r="O9" s="26">
        <f t="shared" si="4"/>
        <v>0</v>
      </c>
      <c r="P9" s="20">
        <v>0.0</v>
      </c>
      <c r="Q9" s="23">
        <v>0.0</v>
      </c>
      <c r="R9" s="24">
        <f t="shared" si="5"/>
        <v>4362500</v>
      </c>
    </row>
    <row r="10">
      <c r="A10" s="13">
        <v>6.0</v>
      </c>
      <c r="B10" s="14" t="s">
        <v>34</v>
      </c>
      <c r="C10" s="15" t="s">
        <v>35</v>
      </c>
      <c r="D10" s="14" t="s">
        <v>23</v>
      </c>
      <c r="E10" s="16" t="s">
        <v>27</v>
      </c>
      <c r="F10" s="17">
        <v>5000000.0</v>
      </c>
      <c r="G10" s="18">
        <v>192.0</v>
      </c>
      <c r="H10" s="18">
        <v>190.0</v>
      </c>
      <c r="I10" s="19">
        <f t="shared" si="1"/>
        <v>4947916.667</v>
      </c>
      <c r="J10" s="20">
        <v>0.0</v>
      </c>
      <c r="K10" s="25">
        <v>233333.333333333</v>
      </c>
      <c r="L10" s="25">
        <v>66666.6666666667</v>
      </c>
      <c r="M10" s="26">
        <f t="shared" si="2"/>
        <v>0</v>
      </c>
      <c r="N10" s="26">
        <f t="shared" si="3"/>
        <v>0</v>
      </c>
      <c r="O10" s="26">
        <f t="shared" si="4"/>
        <v>0</v>
      </c>
      <c r="P10" s="20">
        <v>0.0</v>
      </c>
      <c r="Q10" s="23">
        <v>0.0</v>
      </c>
      <c r="R10" s="24">
        <f t="shared" si="5"/>
        <v>4781250</v>
      </c>
    </row>
    <row r="11">
      <c r="A11" s="13">
        <v>7.0</v>
      </c>
      <c r="B11" s="14" t="s">
        <v>36</v>
      </c>
      <c r="C11" s="15" t="s">
        <v>37</v>
      </c>
      <c r="D11" s="14" t="s">
        <v>23</v>
      </c>
      <c r="E11" s="16" t="s">
        <v>27</v>
      </c>
      <c r="F11" s="17">
        <v>5000000.0</v>
      </c>
      <c r="G11" s="18">
        <v>192.0</v>
      </c>
      <c r="H11" s="18">
        <v>192.0</v>
      </c>
      <c r="I11" s="19">
        <f t="shared" si="1"/>
        <v>5000000</v>
      </c>
      <c r="J11" s="20">
        <v>0.0</v>
      </c>
      <c r="K11" s="25">
        <v>283333.333333333</v>
      </c>
      <c r="L11" s="25">
        <v>66666.6666666667</v>
      </c>
      <c r="M11" s="26">
        <f t="shared" si="2"/>
        <v>0</v>
      </c>
      <c r="N11" s="26">
        <f t="shared" si="3"/>
        <v>0</v>
      </c>
      <c r="O11" s="26">
        <f t="shared" si="4"/>
        <v>0</v>
      </c>
      <c r="P11" s="20">
        <v>0.0</v>
      </c>
      <c r="Q11" s="23">
        <v>0.0</v>
      </c>
      <c r="R11" s="24">
        <f t="shared" si="5"/>
        <v>4783333.333</v>
      </c>
    </row>
    <row r="12">
      <c r="A12" s="13">
        <v>8.0</v>
      </c>
      <c r="B12" s="14" t="s">
        <v>38</v>
      </c>
      <c r="C12" s="15" t="s">
        <v>39</v>
      </c>
      <c r="D12" s="14" t="s">
        <v>40</v>
      </c>
      <c r="E12" s="16" t="s">
        <v>24</v>
      </c>
      <c r="F12" s="17">
        <v>8000000.0</v>
      </c>
      <c r="G12" s="18">
        <v>192.0</v>
      </c>
      <c r="H12" s="18">
        <v>192.0</v>
      </c>
      <c r="I12" s="19">
        <f t="shared" si="1"/>
        <v>8000000</v>
      </c>
      <c r="J12" s="20">
        <v>0.0</v>
      </c>
      <c r="K12" s="25">
        <v>333333.333333333</v>
      </c>
      <c r="L12" s="25">
        <v>66666.6666666667</v>
      </c>
      <c r="M12" s="26">
        <f t="shared" si="2"/>
        <v>0</v>
      </c>
      <c r="N12" s="26">
        <f t="shared" si="3"/>
        <v>0</v>
      </c>
      <c r="O12" s="26">
        <f t="shared" si="4"/>
        <v>0</v>
      </c>
      <c r="P12" s="20">
        <v>0.0</v>
      </c>
      <c r="Q12" s="23">
        <v>0.0</v>
      </c>
      <c r="R12" s="24">
        <f t="shared" si="5"/>
        <v>7733333.333</v>
      </c>
    </row>
    <row r="13">
      <c r="A13" s="13">
        <v>9.0</v>
      </c>
      <c r="B13" s="14" t="s">
        <v>41</v>
      </c>
      <c r="C13" s="15" t="s">
        <v>42</v>
      </c>
      <c r="D13" s="14" t="s">
        <v>40</v>
      </c>
      <c r="E13" s="16" t="s">
        <v>27</v>
      </c>
      <c r="F13" s="17">
        <v>6000000.0</v>
      </c>
      <c r="G13" s="18">
        <v>192.0</v>
      </c>
      <c r="H13" s="18">
        <v>192.0</v>
      </c>
      <c r="I13" s="19">
        <f t="shared" si="1"/>
        <v>6000000</v>
      </c>
      <c r="J13" s="20">
        <v>0.0</v>
      </c>
      <c r="K13" s="25">
        <v>383333.333333333</v>
      </c>
      <c r="L13" s="25">
        <v>66666.6666666667</v>
      </c>
      <c r="M13" s="26">
        <f t="shared" si="2"/>
        <v>0</v>
      </c>
      <c r="N13" s="26">
        <f t="shared" si="3"/>
        <v>0</v>
      </c>
      <c r="O13" s="26">
        <f t="shared" si="4"/>
        <v>0</v>
      </c>
      <c r="P13" s="20">
        <v>0.0</v>
      </c>
      <c r="Q13" s="21">
        <v>0.0</v>
      </c>
      <c r="R13" s="22">
        <f t="shared" si="5"/>
        <v>5683333.333</v>
      </c>
    </row>
    <row r="14">
      <c r="A14" s="13">
        <v>10.0</v>
      </c>
      <c r="B14" s="14" t="s">
        <v>43</v>
      </c>
      <c r="C14" s="15" t="s">
        <v>44</v>
      </c>
      <c r="D14" s="14" t="s">
        <v>40</v>
      </c>
      <c r="E14" s="16" t="s">
        <v>27</v>
      </c>
      <c r="F14" s="17">
        <v>6000000.0</v>
      </c>
      <c r="G14" s="18">
        <v>192.0</v>
      </c>
      <c r="H14" s="18">
        <v>192.0</v>
      </c>
      <c r="I14" s="19">
        <f t="shared" si="1"/>
        <v>6000000</v>
      </c>
      <c r="J14" s="20">
        <v>0.0</v>
      </c>
      <c r="K14" s="25">
        <v>433333.333333333</v>
      </c>
      <c r="L14" s="25">
        <v>66666.6666666667</v>
      </c>
      <c r="M14" s="26">
        <f t="shared" si="2"/>
        <v>0</v>
      </c>
      <c r="N14" s="26">
        <f t="shared" si="3"/>
        <v>0</v>
      </c>
      <c r="O14" s="26">
        <f t="shared" si="4"/>
        <v>0</v>
      </c>
      <c r="P14" s="20">
        <v>0.0</v>
      </c>
      <c r="Q14" s="21">
        <v>0.0</v>
      </c>
      <c r="R14" s="22">
        <f t="shared" si="5"/>
        <v>5633333.333</v>
      </c>
    </row>
    <row r="15">
      <c r="A15" s="13">
        <v>11.0</v>
      </c>
      <c r="B15" s="14" t="s">
        <v>45</v>
      </c>
      <c r="C15" s="15" t="s">
        <v>46</v>
      </c>
      <c r="D15" s="14" t="s">
        <v>40</v>
      </c>
      <c r="E15" s="16" t="s">
        <v>27</v>
      </c>
      <c r="F15" s="17">
        <v>6000000.0</v>
      </c>
      <c r="G15" s="18">
        <v>192.0</v>
      </c>
      <c r="H15" s="18">
        <v>192.0</v>
      </c>
      <c r="I15" s="19">
        <f t="shared" si="1"/>
        <v>6000000</v>
      </c>
      <c r="J15" s="20">
        <v>0.0</v>
      </c>
      <c r="K15" s="25">
        <v>483333.333333333</v>
      </c>
      <c r="L15" s="25">
        <v>66666.6666666667</v>
      </c>
      <c r="M15" s="26">
        <f t="shared" si="2"/>
        <v>0</v>
      </c>
      <c r="N15" s="26">
        <f t="shared" si="3"/>
        <v>0</v>
      </c>
      <c r="O15" s="26">
        <f t="shared" si="4"/>
        <v>0</v>
      </c>
      <c r="P15" s="20">
        <v>0.0</v>
      </c>
      <c r="Q15" s="25">
        <v>0.0</v>
      </c>
      <c r="R15" s="22">
        <f t="shared" si="5"/>
        <v>5583333.333</v>
      </c>
    </row>
    <row r="16">
      <c r="A16" s="13">
        <v>12.0</v>
      </c>
      <c r="B16" s="14" t="s">
        <v>47</v>
      </c>
      <c r="C16" s="15" t="s">
        <v>48</v>
      </c>
      <c r="D16" s="14" t="s">
        <v>40</v>
      </c>
      <c r="E16" s="16" t="s">
        <v>27</v>
      </c>
      <c r="F16" s="17">
        <v>6000000.0</v>
      </c>
      <c r="G16" s="18">
        <v>192.0</v>
      </c>
      <c r="H16" s="18">
        <v>190.0</v>
      </c>
      <c r="I16" s="19">
        <f t="shared" si="1"/>
        <v>5937500</v>
      </c>
      <c r="J16" s="20">
        <v>0.0</v>
      </c>
      <c r="K16" s="25">
        <v>533333.333333333</v>
      </c>
      <c r="L16" s="25">
        <v>66666.6666666667</v>
      </c>
      <c r="M16" s="26">
        <f t="shared" si="2"/>
        <v>0</v>
      </c>
      <c r="N16" s="26">
        <f t="shared" si="3"/>
        <v>0</v>
      </c>
      <c r="O16" s="26">
        <f t="shared" si="4"/>
        <v>0</v>
      </c>
      <c r="P16" s="20">
        <v>0.0</v>
      </c>
      <c r="Q16" s="21">
        <v>0.0</v>
      </c>
      <c r="R16" s="22">
        <f t="shared" si="5"/>
        <v>5470833.333</v>
      </c>
    </row>
    <row r="17">
      <c r="A17" s="13">
        <v>13.0</v>
      </c>
      <c r="B17" s="14" t="s">
        <v>49</v>
      </c>
      <c r="C17" s="15" t="s">
        <v>50</v>
      </c>
      <c r="D17" s="14" t="s">
        <v>51</v>
      </c>
      <c r="E17" s="16" t="s">
        <v>24</v>
      </c>
      <c r="F17" s="17">
        <v>9000000.0</v>
      </c>
      <c r="G17" s="18">
        <v>192.0</v>
      </c>
      <c r="H17" s="18">
        <v>190.0</v>
      </c>
      <c r="I17" s="19">
        <f t="shared" si="1"/>
        <v>8906250</v>
      </c>
      <c r="J17" s="20">
        <v>0.0</v>
      </c>
      <c r="K17" s="25">
        <v>583333.333333333</v>
      </c>
      <c r="L17" s="25">
        <v>66666.6666666667</v>
      </c>
      <c r="M17" s="26">
        <f t="shared" si="2"/>
        <v>0</v>
      </c>
      <c r="N17" s="26">
        <f t="shared" si="3"/>
        <v>0</v>
      </c>
      <c r="O17" s="26">
        <f t="shared" si="4"/>
        <v>0</v>
      </c>
      <c r="P17" s="20">
        <v>0.0</v>
      </c>
      <c r="Q17" s="21">
        <v>0.0</v>
      </c>
      <c r="R17" s="22">
        <f t="shared" si="5"/>
        <v>8389583.333</v>
      </c>
    </row>
    <row r="18">
      <c r="A18" s="13">
        <v>14.0</v>
      </c>
      <c r="B18" s="14" t="s">
        <v>52</v>
      </c>
      <c r="C18" s="15" t="s">
        <v>53</v>
      </c>
      <c r="D18" s="14" t="s">
        <v>51</v>
      </c>
      <c r="E18" s="16" t="s">
        <v>27</v>
      </c>
      <c r="F18" s="17">
        <v>7000000.0</v>
      </c>
      <c r="G18" s="18">
        <v>192.0</v>
      </c>
      <c r="H18" s="18">
        <v>190.0</v>
      </c>
      <c r="I18" s="19">
        <f t="shared" si="1"/>
        <v>6927083.333</v>
      </c>
      <c r="J18" s="20">
        <v>0.0</v>
      </c>
      <c r="K18" s="25">
        <v>633333.333333333</v>
      </c>
      <c r="L18" s="25">
        <v>66666.6666666667</v>
      </c>
      <c r="M18" s="26">
        <f t="shared" si="2"/>
        <v>0</v>
      </c>
      <c r="N18" s="26">
        <f t="shared" si="3"/>
        <v>0</v>
      </c>
      <c r="O18" s="26">
        <f t="shared" si="4"/>
        <v>0</v>
      </c>
      <c r="P18" s="20">
        <v>0.0</v>
      </c>
      <c r="Q18" s="25">
        <v>0.0</v>
      </c>
      <c r="R18" s="22">
        <f t="shared" si="5"/>
        <v>6360416.667</v>
      </c>
    </row>
    <row r="19">
      <c r="A19" s="13">
        <v>15.0</v>
      </c>
      <c r="B19" s="14" t="s">
        <v>54</v>
      </c>
      <c r="C19" s="15" t="s">
        <v>55</v>
      </c>
      <c r="D19" s="14" t="s">
        <v>51</v>
      </c>
      <c r="E19" s="16" t="s">
        <v>27</v>
      </c>
      <c r="F19" s="17">
        <v>7000000.0</v>
      </c>
      <c r="G19" s="18">
        <v>192.0</v>
      </c>
      <c r="H19" s="18">
        <v>190.0</v>
      </c>
      <c r="I19" s="19">
        <f t="shared" si="1"/>
        <v>6927083.333</v>
      </c>
      <c r="J19" s="20">
        <v>0.0</v>
      </c>
      <c r="K19" s="25">
        <v>683333.333333333</v>
      </c>
      <c r="L19" s="25">
        <v>66666.6666666667</v>
      </c>
      <c r="M19" s="26">
        <f t="shared" si="2"/>
        <v>0</v>
      </c>
      <c r="N19" s="26">
        <f t="shared" si="3"/>
        <v>0</v>
      </c>
      <c r="O19" s="26">
        <f t="shared" si="4"/>
        <v>0</v>
      </c>
      <c r="P19" s="20">
        <v>0.0</v>
      </c>
      <c r="Q19" s="21">
        <v>0.0</v>
      </c>
      <c r="R19" s="22">
        <f t="shared" si="5"/>
        <v>6310416.667</v>
      </c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</row>
  </sheetData>
  <mergeCells count="18">
    <mergeCell ref="Q3:Q4"/>
    <mergeCell ref="R3:R4"/>
    <mergeCell ref="G3:G4"/>
    <mergeCell ref="I3:I4"/>
    <mergeCell ref="K3:K4"/>
    <mergeCell ref="L3:L4"/>
    <mergeCell ref="H3:H4"/>
    <mergeCell ref="F3:F4"/>
    <mergeCell ref="J3:J4"/>
    <mergeCell ref="M3:O3"/>
    <mergeCell ref="A3:A4"/>
    <mergeCell ref="B3:B4"/>
    <mergeCell ref="C3:C4"/>
    <mergeCell ref="D3:D4"/>
    <mergeCell ref="E3:E4"/>
    <mergeCell ref="P3:P4"/>
    <mergeCell ref="A1:R1"/>
    <mergeCell ref="A2:R2"/>
  </mergeCells>
  <drawing r:id="rId1"/>
</worksheet>
</file>